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929"/>
  </bookViews>
  <sheets>
    <sheet name="Aktivita " sheetId="22" r:id="rId1"/>
    <sheet name="Hárok1" sheetId="23" state="hidden" r:id="rId2"/>
    <sheet name="Data" sheetId="2" r:id="rId3"/>
  </sheets>
  <definedNames>
    <definedName name="jednotky">Data!$E$1:$E$5</definedName>
    <definedName name="_xlnm.Print_Titles" localSheetId="0">'Aktivita '!$13:$13</definedName>
    <definedName name="_xlnm.Print_Area" localSheetId="0">'Aktivita '!$A$1:$K$60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2" l="1"/>
  <c r="C43" i="22"/>
  <c r="C44" i="22"/>
  <c r="C41" i="22"/>
  <c r="C14" i="22"/>
  <c r="H4" i="2"/>
  <c r="H3" i="2"/>
  <c r="C15" i="22"/>
  <c r="H15" i="22" l="1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14" i="22"/>
  <c r="H45" i="22" l="1"/>
  <c r="H34" i="22"/>
  <c r="H35" i="22"/>
  <c r="H41" i="22"/>
  <c r="I41" i="22" s="1"/>
  <c r="I45" i="22"/>
  <c r="I14" i="22"/>
  <c r="H42" i="22"/>
  <c r="H44" i="22"/>
  <c r="I16" i="22"/>
  <c r="I18" i="22"/>
  <c r="I19" i="22"/>
  <c r="I20" i="22"/>
  <c r="I23" i="22"/>
  <c r="I24" i="22"/>
  <c r="I27" i="22"/>
  <c r="I28" i="22"/>
  <c r="I31" i="22"/>
  <c r="I32" i="22"/>
  <c r="I42" i="22"/>
  <c r="I44" i="22"/>
  <c r="I15" i="22"/>
  <c r="I17" i="22"/>
  <c r="I21" i="22"/>
  <c r="I22" i="22"/>
  <c r="I25" i="22"/>
  <c r="I26" i="22"/>
  <c r="I29" i="22"/>
  <c r="I30" i="22"/>
  <c r="I33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I34" i="22" l="1"/>
  <c r="I35" i="22"/>
  <c r="H36" i="22"/>
  <c r="H47" i="22" s="1"/>
  <c r="I36" i="22" l="1"/>
  <c r="I49" i="22" s="1"/>
  <c r="H49" i="22"/>
</calcChain>
</file>

<file path=xl/comments1.xml><?xml version="1.0" encoding="utf-8"?>
<comments xmlns="http://schemas.openxmlformats.org/spreadsheetml/2006/main">
  <authors>
    <author>Autor</author>
  </authors>
  <commentList>
    <comment ref="I56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Iba podpis, povinnosť mať pečšiatku fyzickým osobám a právnickým osobám neukladá žiadny právny predpis.</t>
        </r>
      </text>
    </comment>
  </commentList>
</comments>
</file>

<file path=xl/sharedStrings.xml><?xml version="1.0" encoding="utf-8"?>
<sst xmlns="http://schemas.openxmlformats.org/spreadsheetml/2006/main" count="95" uniqueCount="76">
  <si>
    <t>P.č.</t>
  </si>
  <si>
    <t>Merná jednotka</t>
  </si>
  <si>
    <t>Počet jednotiek</t>
  </si>
  <si>
    <t>Jednotková cena v eurách</t>
  </si>
  <si>
    <t>Celkové výdavky aktivity v eurách</t>
  </si>
  <si>
    <t>Požadovaná dotácia z celkových výdavkov aktivity</t>
  </si>
  <si>
    <t>Bežné výdavky</t>
  </si>
  <si>
    <t>Zodpovední partneri:</t>
  </si>
  <si>
    <t>Identifikácia a riešenie prípadných rizík počas realizácie projektu:</t>
  </si>
  <si>
    <t>Kraj, okres, a obec, v ktorých sa realizuje aktivita:</t>
  </si>
  <si>
    <t>Spotrebované nákupy</t>
  </si>
  <si>
    <t>Služby</t>
  </si>
  <si>
    <t>Osobné výdavky</t>
  </si>
  <si>
    <t>50X</t>
  </si>
  <si>
    <t>51X</t>
  </si>
  <si>
    <t>52X</t>
  </si>
  <si>
    <t>Názov nákladového účtu (skupiny výdavkov)</t>
  </si>
  <si>
    <t>1.</t>
  </si>
  <si>
    <t>2.</t>
  </si>
  <si>
    <t>3.</t>
  </si>
  <si>
    <t>4.</t>
  </si>
  <si>
    <t>5.</t>
  </si>
  <si>
    <t>6.</t>
  </si>
  <si>
    <t>Vyberte číslo aktivity</t>
  </si>
  <si>
    <t>Termín realizácie aktivity</t>
  </si>
  <si>
    <t>Vyberte názov aktivity</t>
  </si>
  <si>
    <r>
      <t>Názov projektu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</si>
  <si>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>1) uvádza sa názov projektu</t>
  </si>
  <si>
    <t>IČO žiadateľa:</t>
  </si>
  <si>
    <t>čitateľne meno a priezvisko</t>
  </si>
  <si>
    <t>----------------------------------------</t>
  </si>
  <si>
    <t>(štatutárny orgán žiadateľa)</t>
  </si>
  <si>
    <t xml:space="preserve">      (alebo kvalifikovaný elektronický podpis žiadateľa)</t>
  </si>
  <si>
    <t>1) komplexné využívanie vnútorného rozvojového potenciálu územia – prírodných, kultúrnych, materiálnych, finančných, ľudských a inštitucionálnych zdrojov</t>
  </si>
  <si>
    <t>2) predchádzanie sociálneho vylúčenia a zmierňovanie jeho negatívnych dôsledkov, podporu rovnosti príležitostí na trhu práce a podporu znevýhodnených komunít</t>
  </si>
  <si>
    <t>3) zlepšenie a rozvoj sociálnej infraštruktúry regiónu</t>
  </si>
  <si>
    <t>4) rozvoj turistickej infraštruktúry</t>
  </si>
  <si>
    <t>5) zachovanie identity a rozvoj kultúry a starostlivosť o kultúrne dedičstvo regiónov a sídiel</t>
  </si>
  <si>
    <t>6) realizácia opatrení na ochranu, udržiavanie a zveľaďovanie životného prostredia a na obmedzovanie vplyvov poškodzujúcich životné prostredie a zlepšenie environmentálnej infraštruktúry regiónu</t>
  </si>
  <si>
    <t>7)budovanie a posilňovanie štruktúr občianskej spoločnosti, rozvoj prosociálneho správania obyvateľstva</t>
  </si>
  <si>
    <t>8) ochrana, podpora a rozvoj verejného zdravia</t>
  </si>
  <si>
    <t>01X</t>
  </si>
  <si>
    <t>021</t>
  </si>
  <si>
    <t>02X</t>
  </si>
  <si>
    <t>Kapitálové výdavky</t>
  </si>
  <si>
    <t>Dlhodobý nehmotný majetok</t>
  </si>
  <si>
    <t>Dlhodobý hmotný majetok</t>
  </si>
  <si>
    <t>od:</t>
  </si>
  <si>
    <t>do:</t>
  </si>
  <si>
    <t>Rozpočet aktivity</t>
  </si>
  <si>
    <t>Rozpočet aktivity v eurách</t>
  </si>
  <si>
    <t>Bežné výdavky na aktivitu (v €)</t>
  </si>
  <si>
    <t>Kapitálové výdavky na aktivitu (v €)</t>
  </si>
  <si>
    <t>Bežné výdavky na projektový tím žiadateľa (v €)</t>
  </si>
  <si>
    <t xml:space="preserve">Priame výdavky projektu </t>
  </si>
  <si>
    <t>Celkový rozpočet projektu v eurách</t>
  </si>
  <si>
    <t>ks</t>
  </si>
  <si>
    <t>hod.</t>
  </si>
  <si>
    <t>súbor</t>
  </si>
  <si>
    <t>mesiac</t>
  </si>
  <si>
    <t>projekt</t>
  </si>
  <si>
    <t>P3_Štruktúrovaný rozpočet projektu</t>
  </si>
  <si>
    <t>Celkové oprávnené výdavky projektu</t>
  </si>
  <si>
    <t>podpis</t>
  </si>
  <si>
    <t>04X</t>
  </si>
  <si>
    <t>Obstaranie DM</t>
  </si>
  <si>
    <t>Aktivita</t>
  </si>
  <si>
    <r>
      <t>Plán aktivít projektu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:</t>
    </r>
  </si>
  <si>
    <t>2) popíšte hlavné časti a činnosti realizácie aktivity pod názov aktivity vrátane bližšieho určenia cieľovej skupiny, ktorá bude mať z realizácie aktivity prospech</t>
  </si>
  <si>
    <t>3) vyberte nákladový účet v rozbaľovacom poli</t>
  </si>
  <si>
    <t>4) v poli „Názov výdavku“ uvádza iba jednu položku, zoskupovanie položiek je možné iba v prípade spotrebného tovaru do 500 EUR (Merná jednotka – súbor). V prípade osobných výdavkov sú tieto uvádzané na úrovni pracovnej pozície a v súlade s informáciami uvedenými v Popise projektu, poli „Manažment projektu, štruktúra riadenia a štruktúra“,</t>
  </si>
  <si>
    <t>5) uvádzajú sa informácie o účele výdavku a zdôvodnenie jeho nevyhnutnosti pre realizáciu aktivity, spôsobu určenia jednotkovej ceny vrátane spôsobu overenia jeho hospodárnosti, 
pri osobných výdavkoch 52X je potrebné uviesť infomrácie o type  pracovnoprávneho vzťahu (HPP/DoVP, DoPČ), hrubej mzde (mesačnej či hodinovej podľa pracovnoprávneho vzťahu) a pod</t>
  </si>
  <si>
    <r>
      <t>Nákladový účet (pre skupinu výdavkov)</t>
    </r>
    <r>
      <rPr>
        <b/>
        <vertAlign val="superscript"/>
        <sz val="10"/>
        <rFont val="Arial"/>
        <family val="2"/>
        <charset val="238"/>
      </rPr>
      <t>3)</t>
    </r>
  </si>
  <si>
    <r>
      <t>Názov výdavku</t>
    </r>
    <r>
      <rPr>
        <b/>
        <vertAlign val="superscript"/>
        <sz val="10"/>
        <rFont val="Arial"/>
        <family val="2"/>
        <charset val="238"/>
      </rPr>
      <t>4)</t>
    </r>
  </si>
  <si>
    <r>
      <t>Popis a odôvodnenie výdavkov</t>
    </r>
    <r>
      <rPr>
        <b/>
        <vertAlign val="superscript"/>
        <sz val="10"/>
        <rFont val="Arial"/>
        <family val="2"/>
        <charset val="238"/>
      </rPr>
      <t>5)</t>
    </r>
  </si>
  <si>
    <t>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</si>
</sst>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4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8" fillId="0" borderId="0" xfId="0" applyFo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vertical="top" wrapText="1"/>
    </xf>
    <xf numFmtId="0" fontId="0" fillId="3" borderId="0" xfId="0" applyFill="1"/>
    <xf numFmtId="49" fontId="14" fillId="0" borderId="0" xfId="0" applyNumberFormat="1" applyFont="1" applyBorder="1" applyAlignment="1">
      <alignment vertical="top" wrapText="1"/>
    </xf>
    <xf numFmtId="0" fontId="16" fillId="0" borderId="0" xfId="0" applyFont="1" applyAlignment="1">
      <alignment horizontal="justify" vertical="center"/>
    </xf>
    <xf numFmtId="0" fontId="8" fillId="4" borderId="0" xfId="0" applyFont="1" applyFill="1"/>
    <xf numFmtId="0" fontId="2" fillId="4" borderId="0" xfId="0" applyFont="1" applyFill="1" applyBorder="1" applyAlignment="1"/>
    <xf numFmtId="0" fontId="2" fillId="4" borderId="0" xfId="0" applyFont="1" applyFill="1" applyAlignment="1"/>
    <xf numFmtId="0" fontId="9" fillId="4" borderId="6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11" fillId="4" borderId="0" xfId="0" applyFont="1" applyFill="1" applyAlignment="1">
      <alignment vertical="center"/>
    </xf>
    <xf numFmtId="0" fontId="11" fillId="4" borderId="0" xfId="0" quotePrefix="1" applyFont="1" applyFill="1" applyAlignment="1">
      <alignment horizontal="center" vertical="center"/>
    </xf>
    <xf numFmtId="0" fontId="11" fillId="4" borderId="0" xfId="0" quotePrefix="1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>
      <alignment horizontal="right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49" fontId="4" fillId="0" borderId="0" xfId="0" applyNumberFormat="1" applyFont="1"/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14" fontId="9" fillId="5" borderId="5" xfId="0" applyNumberFormat="1" applyFont="1" applyFill="1" applyBorder="1" applyAlignment="1">
      <alignment horizontal="right" vertical="top"/>
    </xf>
    <xf numFmtId="0" fontId="9" fillId="5" borderId="1" xfId="0" applyFont="1" applyFill="1" applyBorder="1" applyAlignment="1">
      <alignment horizontal="right" vertical="top" indent="1"/>
    </xf>
    <xf numFmtId="10" fontId="18" fillId="6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8" fillId="0" borderId="1" xfId="0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Alignment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Protection="1">
      <protection locked="0"/>
    </xf>
    <xf numFmtId="4" fontId="8" fillId="0" borderId="1" xfId="0" applyNumberFormat="1" applyFont="1" applyBorder="1" applyProtection="1"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2" fontId="8" fillId="0" borderId="4" xfId="0" applyNumberFormat="1" applyFont="1" applyBorder="1" applyProtection="1"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 applyProtection="1">
      <alignment horizontal="left" vertical="center"/>
      <protection locked="0"/>
    </xf>
    <xf numFmtId="14" fontId="9" fillId="4" borderId="1" xfId="0" applyNumberFormat="1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2" fontId="8" fillId="0" borderId="1" xfId="0" applyNumberFormat="1" applyFont="1" applyBorder="1"/>
    <xf numFmtId="0" fontId="21" fillId="4" borderId="0" xfId="0" applyFont="1" applyFill="1" applyAlignment="1">
      <alignment horizontal="right"/>
    </xf>
    <xf numFmtId="0" fontId="23" fillId="0" borderId="7" xfId="0" applyNumberFormat="1" applyFont="1" applyBorder="1" applyProtection="1">
      <protection locked="0"/>
    </xf>
    <xf numFmtId="0" fontId="23" fillId="0" borderId="8" xfId="0" applyNumberFormat="1" applyFont="1" applyBorder="1" applyAlignment="1" applyProtection="1">
      <protection locked="0"/>
    </xf>
    <xf numFmtId="0" fontId="23" fillId="0" borderId="9" xfId="0" applyNumberFormat="1" applyFont="1" applyBorder="1" applyProtection="1">
      <protection locked="0"/>
    </xf>
    <xf numFmtId="0" fontId="23" fillId="0" borderId="10" xfId="0" applyNumberFormat="1" applyFont="1" applyBorder="1" applyProtection="1">
      <protection locked="0"/>
    </xf>
    <xf numFmtId="0" fontId="23" fillId="0" borderId="10" xfId="0" applyNumberFormat="1" applyFont="1" applyBorder="1" applyAlignment="1" applyProtection="1">
      <protection locked="0"/>
    </xf>
    <xf numFmtId="0" fontId="23" fillId="0" borderId="11" xfId="0" applyNumberFormat="1" applyFont="1" applyBorder="1" applyProtection="1">
      <protection locked="0"/>
    </xf>
    <xf numFmtId="0" fontId="23" fillId="0" borderId="12" xfId="0" applyNumberFormat="1" applyFont="1" applyBorder="1" applyProtection="1">
      <protection locked="0"/>
    </xf>
    <xf numFmtId="0" fontId="24" fillId="0" borderId="1" xfId="0" applyNumberFormat="1" applyFont="1" applyBorder="1" applyProtection="1">
      <protection locked="0"/>
    </xf>
    <xf numFmtId="0" fontId="24" fillId="0" borderId="1" xfId="0" applyNumberFormat="1" applyFont="1" applyBorder="1" applyAlignment="1" applyProtection="1">
      <protection locked="0"/>
    </xf>
    <xf numFmtId="0" fontId="11" fillId="4" borderId="0" xfId="0" applyFont="1" applyFill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 applyProtection="1">
      <alignment vertical="center" wrapText="1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0" fontId="22" fillId="4" borderId="2" xfId="0" applyNumberFormat="1" applyFont="1" applyFill="1" applyBorder="1" applyAlignment="1" applyProtection="1">
      <alignment horizontal="left" vertical="top" wrapText="1"/>
      <protection locked="0"/>
    </xf>
    <xf numFmtId="0" fontId="22" fillId="4" borderId="3" xfId="0" applyNumberFormat="1" applyFont="1" applyFill="1" applyBorder="1" applyAlignment="1" applyProtection="1">
      <alignment horizontal="left" vertical="top" wrapText="1"/>
      <protection locked="0"/>
    </xf>
    <xf numFmtId="0" fontId="22" fillId="4" borderId="5" xfId="0" applyNumberFormat="1" applyFont="1" applyFill="1" applyBorder="1" applyAlignment="1" applyProtection="1">
      <alignment horizontal="left" vertical="top" wrapText="1"/>
      <protection locked="0"/>
    </xf>
    <xf numFmtId="49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horizontal="left" vertical="center" wrapText="1"/>
      <protection locked="0"/>
    </xf>
    <xf numFmtId="10" fontId="22" fillId="4" borderId="0" xfId="1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600749</xdr:colOff>
      <xdr:row>0</xdr:row>
      <xdr:rowOff>609600</xdr:rowOff>
    </xdr:to>
    <xdr:pic>
      <xdr:nvPicPr>
        <xdr:cNvPr id="3" name="Obrázok 2" descr="cid:image002.jpg@01D64E26.43B04E8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747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tabSelected="1" view="pageLayout" topLeftCell="A10" zoomScale="68" zoomScaleNormal="100" zoomScaleSheetLayoutView="100" zoomScalePageLayoutView="68" workbookViewId="0">
      <selection activeCell="H54" sqref="H54"/>
    </sheetView>
  </sheetViews>
  <sheetFormatPr defaultColWidth="9.140625" defaultRowHeight="14.25" outlineLevelRow="1" x14ac:dyDescent="0.2"/>
  <cols>
    <col min="1" max="1" width="6.5703125" style="8" customWidth="1"/>
    <col min="2" max="2" width="22.140625" style="8" customWidth="1"/>
    <col min="3" max="3" width="28.42578125" style="8" customWidth="1"/>
    <col min="4" max="4" width="47.140625" style="8" customWidth="1"/>
    <col min="5" max="5" width="14" style="8" customWidth="1"/>
    <col min="6" max="6" width="22" style="8" customWidth="1"/>
    <col min="7" max="7" width="25" style="8" customWidth="1"/>
    <col min="8" max="8" width="23.7109375" style="8" customWidth="1"/>
    <col min="9" max="9" width="22.7109375" style="8" customWidth="1"/>
    <col min="10" max="10" width="29.5703125" style="8" customWidth="1"/>
    <col min="11" max="12" width="9.140625" style="18"/>
    <col min="13" max="16384" width="9.140625" style="8"/>
  </cols>
  <sheetData>
    <row r="1" spans="1:10" s="18" customFormat="1" ht="48.75" customHeight="1" x14ac:dyDescent="0.2">
      <c r="J1" s="54" t="s">
        <v>61</v>
      </c>
    </row>
    <row r="2" spans="1:10" ht="13.5" customHeight="1" x14ac:dyDescent="0.2">
      <c r="A2" s="67" t="s">
        <v>28</v>
      </c>
      <c r="B2" s="68"/>
      <c r="C2" s="50"/>
      <c r="D2" s="18"/>
      <c r="E2" s="18"/>
      <c r="F2" s="18"/>
      <c r="G2" s="18"/>
      <c r="H2" s="18"/>
      <c r="I2" s="18"/>
      <c r="J2" s="18"/>
    </row>
    <row r="3" spans="1:10" ht="16.5" customHeight="1" x14ac:dyDescent="0.2">
      <c r="A3" s="67" t="s">
        <v>26</v>
      </c>
      <c r="B3" s="68"/>
      <c r="C3" s="69"/>
      <c r="D3" s="69"/>
      <c r="E3" s="69"/>
      <c r="F3" s="69"/>
      <c r="G3" s="69"/>
      <c r="H3" s="69"/>
      <c r="I3" s="69"/>
      <c r="J3" s="69"/>
    </row>
    <row r="4" spans="1:10" ht="23.25" customHeight="1" x14ac:dyDescent="0.2">
      <c r="A4" s="65" t="s">
        <v>66</v>
      </c>
      <c r="B4" s="66"/>
      <c r="C4" s="76"/>
      <c r="D4" s="77"/>
      <c r="E4" s="77"/>
      <c r="F4" s="77"/>
      <c r="G4" s="77"/>
      <c r="H4" s="77"/>
      <c r="I4" s="77"/>
      <c r="J4" s="78"/>
    </row>
    <row r="5" spans="1:10" ht="68.25" customHeight="1" x14ac:dyDescent="0.2">
      <c r="A5" s="67" t="s">
        <v>67</v>
      </c>
      <c r="B5" s="68"/>
      <c r="C5" s="79"/>
      <c r="D5" s="80"/>
      <c r="E5" s="80"/>
      <c r="F5" s="80"/>
      <c r="G5" s="80"/>
      <c r="H5" s="80"/>
      <c r="I5" s="80"/>
      <c r="J5" s="81"/>
    </row>
    <row r="6" spans="1:10" ht="19.5" customHeight="1" x14ac:dyDescent="0.2">
      <c r="A6" s="67" t="s">
        <v>7</v>
      </c>
      <c r="B6" s="68"/>
      <c r="C6" s="73"/>
      <c r="D6" s="74"/>
      <c r="E6" s="74"/>
      <c r="F6" s="74"/>
      <c r="G6" s="74"/>
      <c r="H6" s="74"/>
      <c r="I6" s="74"/>
      <c r="J6" s="75"/>
    </row>
    <row r="7" spans="1:10" ht="43.5" customHeight="1" x14ac:dyDescent="0.2">
      <c r="A7" s="71" t="s">
        <v>8</v>
      </c>
      <c r="B7" s="72"/>
      <c r="C7" s="73"/>
      <c r="D7" s="74"/>
      <c r="E7" s="74"/>
      <c r="F7" s="74"/>
      <c r="G7" s="74"/>
      <c r="H7" s="74"/>
      <c r="I7" s="74"/>
      <c r="J7" s="75"/>
    </row>
    <row r="8" spans="1:10" ht="15.75" x14ac:dyDescent="0.25">
      <c r="A8" s="67" t="s">
        <v>24</v>
      </c>
      <c r="B8" s="68"/>
      <c r="C8" s="34" t="s">
        <v>47</v>
      </c>
      <c r="D8" s="51"/>
      <c r="E8" s="35" t="s">
        <v>48</v>
      </c>
      <c r="F8" s="52"/>
      <c r="G8" s="20"/>
      <c r="H8" s="20"/>
      <c r="I8" s="20"/>
      <c r="J8" s="20"/>
    </row>
    <row r="9" spans="1:10" ht="33.75" customHeight="1" x14ac:dyDescent="0.25">
      <c r="A9" s="71" t="s">
        <v>9</v>
      </c>
      <c r="B9" s="72"/>
      <c r="C9" s="82"/>
      <c r="D9" s="83"/>
      <c r="E9" s="83"/>
      <c r="F9" s="84"/>
      <c r="G9" s="20"/>
      <c r="H9" s="20"/>
      <c r="I9" s="20"/>
      <c r="J9" s="20"/>
    </row>
    <row r="10" spans="1:10" ht="15.75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15.75" x14ac:dyDescent="0.25">
      <c r="A11" s="39" t="s">
        <v>54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24.75" customHeight="1" x14ac:dyDescent="0.25">
      <c r="A12" s="39" t="s">
        <v>49</v>
      </c>
      <c r="B12" s="18"/>
      <c r="C12" s="18"/>
      <c r="D12" s="21"/>
      <c r="E12" s="18"/>
      <c r="F12" s="18"/>
      <c r="G12" s="18"/>
      <c r="H12" s="18"/>
      <c r="I12" s="18"/>
      <c r="J12" s="18"/>
    </row>
    <row r="13" spans="1:10" ht="38.25" x14ac:dyDescent="0.2">
      <c r="A13" s="3" t="s">
        <v>0</v>
      </c>
      <c r="B13" s="4" t="s">
        <v>72</v>
      </c>
      <c r="C13" s="4" t="s">
        <v>16</v>
      </c>
      <c r="D13" s="6" t="s">
        <v>73</v>
      </c>
      <c r="E13" s="4" t="s">
        <v>2</v>
      </c>
      <c r="F13" s="4" t="s">
        <v>1</v>
      </c>
      <c r="G13" s="4" t="s">
        <v>3</v>
      </c>
      <c r="H13" s="4" t="s">
        <v>4</v>
      </c>
      <c r="I13" s="4" t="s">
        <v>5</v>
      </c>
      <c r="J13" s="4" t="s">
        <v>74</v>
      </c>
    </row>
    <row r="14" spans="1:10" x14ac:dyDescent="0.2">
      <c r="A14" s="40">
        <v>1</v>
      </c>
      <c r="B14" s="41"/>
      <c r="C14" s="42" t="e">
        <f>VLOOKUP(B14,Data!$A$1:$C$6,3,TRUE)</f>
        <v>#N/A</v>
      </c>
      <c r="D14" s="43"/>
      <c r="E14" s="53"/>
      <c r="F14" s="44"/>
      <c r="G14" s="44"/>
      <c r="H14" s="45">
        <f>ROUND(E14*G14,2)</f>
        <v>0</v>
      </c>
      <c r="I14" s="44">
        <f>ROUNDDOWN(H14*90%,2)</f>
        <v>0</v>
      </c>
      <c r="J14" s="46"/>
    </row>
    <row r="15" spans="1:10" x14ac:dyDescent="0.2">
      <c r="A15" s="40">
        <v>2</v>
      </c>
      <c r="B15" s="41"/>
      <c r="C15" s="41" t="e">
        <f>VLOOKUP(B15,Data!$A$1:$C$6,3,TRUE)</f>
        <v>#N/A</v>
      </c>
      <c r="D15" s="43"/>
      <c r="E15" s="53"/>
      <c r="F15" s="44"/>
      <c r="G15" s="44"/>
      <c r="H15" s="45">
        <f t="shared" ref="H15:H33" si="0">ROUND(E15*G15,2)</f>
        <v>0</v>
      </c>
      <c r="I15" s="44">
        <f>ROUNDDOWN(H15*90%,2)</f>
        <v>0</v>
      </c>
      <c r="J15" s="46"/>
    </row>
    <row r="16" spans="1:10" x14ac:dyDescent="0.2">
      <c r="A16" s="40">
        <v>3</v>
      </c>
      <c r="B16" s="41"/>
      <c r="C16" s="41" t="e">
        <f>VLOOKUP(B16,Data!$A$1:$C$6,3,TRUE)</f>
        <v>#N/A</v>
      </c>
      <c r="D16" s="43"/>
      <c r="E16" s="53"/>
      <c r="F16" s="44"/>
      <c r="G16" s="44"/>
      <c r="H16" s="45">
        <f t="shared" si="0"/>
        <v>0</v>
      </c>
      <c r="I16" s="44">
        <f t="shared" ref="I16:I32" si="1">ROUNDDOWN(H16*90%,2)</f>
        <v>0</v>
      </c>
      <c r="J16" s="46"/>
    </row>
    <row r="17" spans="1:10" x14ac:dyDescent="0.2">
      <c r="A17" s="40">
        <v>4</v>
      </c>
      <c r="B17" s="41"/>
      <c r="C17" s="41" t="e">
        <f>VLOOKUP(B17,Data!$A$1:$C$6,3,TRUE)</f>
        <v>#N/A</v>
      </c>
      <c r="D17" s="43"/>
      <c r="E17" s="53"/>
      <c r="F17" s="44"/>
      <c r="G17" s="44"/>
      <c r="H17" s="45">
        <f t="shared" si="0"/>
        <v>0</v>
      </c>
      <c r="I17" s="44">
        <f t="shared" si="1"/>
        <v>0</v>
      </c>
      <c r="J17" s="46"/>
    </row>
    <row r="18" spans="1:10" x14ac:dyDescent="0.2">
      <c r="A18" s="40">
        <v>5</v>
      </c>
      <c r="B18" s="41"/>
      <c r="C18" s="41" t="e">
        <f>VLOOKUP(B18,Data!$A$1:$C$6,3,TRUE)</f>
        <v>#N/A</v>
      </c>
      <c r="D18" s="43"/>
      <c r="E18" s="53"/>
      <c r="F18" s="44"/>
      <c r="G18" s="44"/>
      <c r="H18" s="45">
        <f t="shared" si="0"/>
        <v>0</v>
      </c>
      <c r="I18" s="44">
        <f t="shared" si="1"/>
        <v>0</v>
      </c>
      <c r="J18" s="46"/>
    </row>
    <row r="19" spans="1:10" x14ac:dyDescent="0.2">
      <c r="A19" s="40">
        <v>6</v>
      </c>
      <c r="B19" s="41"/>
      <c r="C19" s="41" t="e">
        <f>VLOOKUP(B19,Data!$A$1:$C$6,3,TRUE)</f>
        <v>#N/A</v>
      </c>
      <c r="D19" s="43"/>
      <c r="E19" s="53"/>
      <c r="F19" s="44"/>
      <c r="G19" s="44"/>
      <c r="H19" s="45">
        <f t="shared" si="0"/>
        <v>0</v>
      </c>
      <c r="I19" s="44">
        <f t="shared" si="1"/>
        <v>0</v>
      </c>
      <c r="J19" s="46"/>
    </row>
    <row r="20" spans="1:10" x14ac:dyDescent="0.2">
      <c r="A20" s="40">
        <v>7</v>
      </c>
      <c r="B20" s="41"/>
      <c r="C20" s="41" t="e">
        <f>VLOOKUP(B20,Data!$A$1:$C$6,3,TRUE)</f>
        <v>#N/A</v>
      </c>
      <c r="D20" s="43"/>
      <c r="E20" s="53"/>
      <c r="F20" s="44"/>
      <c r="G20" s="44"/>
      <c r="H20" s="45">
        <f t="shared" si="0"/>
        <v>0</v>
      </c>
      <c r="I20" s="44">
        <f t="shared" si="1"/>
        <v>0</v>
      </c>
      <c r="J20" s="46"/>
    </row>
    <row r="21" spans="1:10" x14ac:dyDescent="0.2">
      <c r="A21" s="40">
        <v>8</v>
      </c>
      <c r="B21" s="41"/>
      <c r="C21" s="41" t="e">
        <f>VLOOKUP(B21,Data!$A$1:$C$6,3,TRUE)</f>
        <v>#N/A</v>
      </c>
      <c r="D21" s="43"/>
      <c r="E21" s="53"/>
      <c r="F21" s="44"/>
      <c r="G21" s="44"/>
      <c r="H21" s="45">
        <f t="shared" si="0"/>
        <v>0</v>
      </c>
      <c r="I21" s="44">
        <f t="shared" si="1"/>
        <v>0</v>
      </c>
      <c r="J21" s="46"/>
    </row>
    <row r="22" spans="1:10" x14ac:dyDescent="0.2">
      <c r="A22" s="40">
        <v>9</v>
      </c>
      <c r="B22" s="41"/>
      <c r="C22" s="41" t="e">
        <f>VLOOKUP(B22,Data!$A$1:$C$6,3,TRUE)</f>
        <v>#N/A</v>
      </c>
      <c r="D22" s="43"/>
      <c r="E22" s="53"/>
      <c r="F22" s="44"/>
      <c r="G22" s="44"/>
      <c r="H22" s="45">
        <f t="shared" si="0"/>
        <v>0</v>
      </c>
      <c r="I22" s="44">
        <f t="shared" si="1"/>
        <v>0</v>
      </c>
      <c r="J22" s="46"/>
    </row>
    <row r="23" spans="1:10" x14ac:dyDescent="0.2">
      <c r="A23" s="40">
        <v>10</v>
      </c>
      <c r="B23" s="41"/>
      <c r="C23" s="41" t="e">
        <f>VLOOKUP(B23,Data!$A$1:$C$6,3,TRUE)</f>
        <v>#N/A</v>
      </c>
      <c r="D23" s="47"/>
      <c r="E23" s="53"/>
      <c r="F23" s="44"/>
      <c r="G23" s="48"/>
      <c r="H23" s="45">
        <f t="shared" si="0"/>
        <v>0</v>
      </c>
      <c r="I23" s="44">
        <f t="shared" si="1"/>
        <v>0</v>
      </c>
      <c r="J23" s="46"/>
    </row>
    <row r="24" spans="1:10" x14ac:dyDescent="0.2">
      <c r="A24" s="40">
        <v>11</v>
      </c>
      <c r="B24" s="41"/>
      <c r="C24" s="41" t="e">
        <f>VLOOKUP(B24,Data!$A$1:$C$6,3,TRUE)</f>
        <v>#N/A</v>
      </c>
      <c r="D24" s="47"/>
      <c r="E24" s="53"/>
      <c r="F24" s="44"/>
      <c r="G24" s="48"/>
      <c r="H24" s="45">
        <f t="shared" si="0"/>
        <v>0</v>
      </c>
      <c r="I24" s="44">
        <f t="shared" si="1"/>
        <v>0</v>
      </c>
      <c r="J24" s="46"/>
    </row>
    <row r="25" spans="1:10" x14ac:dyDescent="0.2">
      <c r="A25" s="40">
        <v>12</v>
      </c>
      <c r="B25" s="41"/>
      <c r="C25" s="41" t="e">
        <f>VLOOKUP(B25,Data!$A$1:$C$6,3,TRUE)</f>
        <v>#N/A</v>
      </c>
      <c r="D25" s="47"/>
      <c r="E25" s="53"/>
      <c r="F25" s="44"/>
      <c r="G25" s="48"/>
      <c r="H25" s="45">
        <f t="shared" si="0"/>
        <v>0</v>
      </c>
      <c r="I25" s="44">
        <f t="shared" si="1"/>
        <v>0</v>
      </c>
      <c r="J25" s="46"/>
    </row>
    <row r="26" spans="1:10" x14ac:dyDescent="0.2">
      <c r="A26" s="40">
        <v>13</v>
      </c>
      <c r="B26" s="41"/>
      <c r="C26" s="41" t="e">
        <f>VLOOKUP(B26,Data!$A$1:$C$6,3,TRUE)</f>
        <v>#N/A</v>
      </c>
      <c r="D26" s="47"/>
      <c r="E26" s="53"/>
      <c r="F26" s="44"/>
      <c r="G26" s="48"/>
      <c r="H26" s="45">
        <f t="shared" si="0"/>
        <v>0</v>
      </c>
      <c r="I26" s="44">
        <f t="shared" si="1"/>
        <v>0</v>
      </c>
      <c r="J26" s="46"/>
    </row>
    <row r="27" spans="1:10" x14ac:dyDescent="0.2">
      <c r="A27" s="40">
        <v>14</v>
      </c>
      <c r="B27" s="41"/>
      <c r="C27" s="41" t="e">
        <f>VLOOKUP(B27,Data!$A$1:$C$6,3,TRUE)</f>
        <v>#N/A</v>
      </c>
      <c r="D27" s="49"/>
      <c r="E27" s="53"/>
      <c r="F27" s="44"/>
      <c r="G27" s="48"/>
      <c r="H27" s="45">
        <f t="shared" si="0"/>
        <v>0</v>
      </c>
      <c r="I27" s="44">
        <f t="shared" si="1"/>
        <v>0</v>
      </c>
      <c r="J27" s="46"/>
    </row>
    <row r="28" spans="1:10" x14ac:dyDescent="0.2">
      <c r="A28" s="40">
        <v>15</v>
      </c>
      <c r="B28" s="41"/>
      <c r="C28" s="41" t="e">
        <f>VLOOKUP(B28,Data!$A$1:$C$6,3,TRUE)</f>
        <v>#N/A</v>
      </c>
      <c r="D28" s="49"/>
      <c r="E28" s="53"/>
      <c r="F28" s="44"/>
      <c r="G28" s="48"/>
      <c r="H28" s="45">
        <f t="shared" si="0"/>
        <v>0</v>
      </c>
      <c r="I28" s="44">
        <f t="shared" si="1"/>
        <v>0</v>
      </c>
      <c r="J28" s="46"/>
    </row>
    <row r="29" spans="1:10" x14ac:dyDescent="0.2">
      <c r="A29" s="40">
        <v>16</v>
      </c>
      <c r="B29" s="41"/>
      <c r="C29" s="41" t="e">
        <f>VLOOKUP(B29,Data!$A$1:$C$6,3,TRUE)</f>
        <v>#N/A</v>
      </c>
      <c r="D29" s="49"/>
      <c r="E29" s="53"/>
      <c r="F29" s="44"/>
      <c r="G29" s="48"/>
      <c r="H29" s="45">
        <f t="shared" si="0"/>
        <v>0</v>
      </c>
      <c r="I29" s="44">
        <f t="shared" si="1"/>
        <v>0</v>
      </c>
      <c r="J29" s="46"/>
    </row>
    <row r="30" spans="1:10" x14ac:dyDescent="0.2">
      <c r="A30" s="40">
        <v>17</v>
      </c>
      <c r="B30" s="41"/>
      <c r="C30" s="41" t="e">
        <f>VLOOKUP(B30,Data!$A$1:$C$6,3,TRUE)</f>
        <v>#N/A</v>
      </c>
      <c r="D30" s="49"/>
      <c r="E30" s="53"/>
      <c r="F30" s="44"/>
      <c r="G30" s="48"/>
      <c r="H30" s="45">
        <f t="shared" si="0"/>
        <v>0</v>
      </c>
      <c r="I30" s="44">
        <f t="shared" si="1"/>
        <v>0</v>
      </c>
      <c r="J30" s="46"/>
    </row>
    <row r="31" spans="1:10" x14ac:dyDescent="0.2">
      <c r="A31" s="40">
        <v>18</v>
      </c>
      <c r="B31" s="41"/>
      <c r="C31" s="41" t="e">
        <f>VLOOKUP(B31,Data!$A$1:$C$6,3,TRUE)</f>
        <v>#N/A</v>
      </c>
      <c r="D31" s="49"/>
      <c r="E31" s="53"/>
      <c r="F31" s="44"/>
      <c r="G31" s="48"/>
      <c r="H31" s="45">
        <f t="shared" si="0"/>
        <v>0</v>
      </c>
      <c r="I31" s="44">
        <f t="shared" si="1"/>
        <v>0</v>
      </c>
      <c r="J31" s="46"/>
    </row>
    <row r="32" spans="1:10" x14ac:dyDescent="0.2">
      <c r="A32" s="40">
        <v>19</v>
      </c>
      <c r="B32" s="41"/>
      <c r="C32" s="41" t="e">
        <f>VLOOKUP(B32,Data!$A$1:$C$6,3,TRUE)</f>
        <v>#N/A</v>
      </c>
      <c r="D32" s="49"/>
      <c r="E32" s="53"/>
      <c r="F32" s="44"/>
      <c r="G32" s="48"/>
      <c r="H32" s="45">
        <f t="shared" si="0"/>
        <v>0</v>
      </c>
      <c r="I32" s="44">
        <f t="shared" si="1"/>
        <v>0</v>
      </c>
      <c r="J32" s="46"/>
    </row>
    <row r="33" spans="1:10" x14ac:dyDescent="0.2">
      <c r="A33" s="40">
        <v>20</v>
      </c>
      <c r="B33" s="41"/>
      <c r="C33" s="41" t="e">
        <f>VLOOKUP(B33,Data!$A$1:$C$6,3,TRUE)</f>
        <v>#N/A</v>
      </c>
      <c r="D33" s="49"/>
      <c r="E33" s="53"/>
      <c r="F33" s="44"/>
      <c r="G33" s="48"/>
      <c r="H33" s="45">
        <f t="shared" si="0"/>
        <v>0</v>
      </c>
      <c r="I33" s="44">
        <f>ROUNDDOWN(H33*90%,2)</f>
        <v>0</v>
      </c>
      <c r="J33" s="46"/>
    </row>
    <row r="34" spans="1:10" outlineLevel="1" x14ac:dyDescent="0.2">
      <c r="A34" s="18"/>
      <c r="B34" s="37" t="s">
        <v>51</v>
      </c>
      <c r="C34" s="11"/>
      <c r="D34" s="18"/>
      <c r="E34" s="18"/>
      <c r="F34" s="18"/>
      <c r="G34" s="18"/>
      <c r="H34" s="13">
        <f>SUMIF(B14:B33,"=50X",H14:H33)+SUMIF(B14:B33,"=51X",H14:H33)+SUMIF(B14:B33,"=52X",H14:H33)</f>
        <v>0</v>
      </c>
      <c r="I34" s="13">
        <f>SUMIF(B14:B33,"=50X",I14:I33)+SUMIF(B14:B33,"=51X",I14:I33)+SUMIF(B14:B33,"=52X",I14:I33)</f>
        <v>0</v>
      </c>
      <c r="J34" s="18"/>
    </row>
    <row r="35" spans="1:10" outlineLevel="1" x14ac:dyDescent="0.2">
      <c r="A35" s="18"/>
      <c r="B35" s="37" t="s">
        <v>52</v>
      </c>
      <c r="C35" s="11"/>
      <c r="D35" s="18"/>
      <c r="E35" s="18"/>
      <c r="F35" s="18"/>
      <c r="G35" s="18"/>
      <c r="H35" s="13">
        <f>SUMIF(B14:B33,"=01X",H14:H33)+SUMIF(B14:B33,"=021",H14:H33)+SUMIF(B14:B33,"=02X",H14:H33)</f>
        <v>0</v>
      </c>
      <c r="I35" s="13">
        <f>SUMIF(B14:B33,"=01X",I14:I33)+SUMIF(B14:B33,"=021",I14:I33)+SUMIF(B14:B33,"=02X",I14:I33)</f>
        <v>0</v>
      </c>
      <c r="J35" s="18"/>
    </row>
    <row r="36" spans="1:10" x14ac:dyDescent="0.2">
      <c r="A36" s="18"/>
      <c r="B36" s="37" t="s">
        <v>50</v>
      </c>
      <c r="C36" s="11"/>
      <c r="D36" s="18"/>
      <c r="E36" s="18"/>
      <c r="F36" s="18"/>
      <c r="G36" s="18"/>
      <c r="H36" s="13">
        <f>H34+H35</f>
        <v>0</v>
      </c>
      <c r="I36" s="13">
        <f>I34+I35</f>
        <v>0</v>
      </c>
      <c r="J36" s="18"/>
    </row>
    <row r="37" spans="1:10" s="18" customFormat="1" x14ac:dyDescent="0.2"/>
    <row r="38" spans="1:10" s="38" customFormat="1" ht="28.5" customHeight="1" x14ac:dyDescent="0.25"/>
    <row r="39" spans="1:10" s="38" customFormat="1" ht="28.5" customHeight="1" x14ac:dyDescent="0.25">
      <c r="A39" s="38" t="s">
        <v>62</v>
      </c>
    </row>
    <row r="40" spans="1:10" ht="38.25" x14ac:dyDescent="0.2">
      <c r="A40" s="3" t="s">
        <v>0</v>
      </c>
      <c r="B40" s="4" t="s">
        <v>72</v>
      </c>
      <c r="C40" s="4" t="s">
        <v>16</v>
      </c>
      <c r="D40" s="6" t="s">
        <v>73</v>
      </c>
      <c r="E40" s="4" t="s">
        <v>2</v>
      </c>
      <c r="F40" s="4" t="s">
        <v>1</v>
      </c>
      <c r="G40" s="4" t="s">
        <v>3</v>
      </c>
      <c r="H40" s="4" t="s">
        <v>4</v>
      </c>
      <c r="I40" s="4" t="s">
        <v>5</v>
      </c>
      <c r="J40" s="4" t="s">
        <v>74</v>
      </c>
    </row>
    <row r="41" spans="1:10" x14ac:dyDescent="0.2">
      <c r="A41" s="40">
        <v>1</v>
      </c>
      <c r="B41" s="62"/>
      <c r="C41" s="63" t="e">
        <f>VLOOKUP(B41,Data!$G$1:$H$5,2,TRUE)</f>
        <v>#N/A</v>
      </c>
      <c r="D41" s="43"/>
      <c r="E41" s="44"/>
      <c r="F41" s="44"/>
      <c r="G41" s="44"/>
      <c r="H41" s="45">
        <f>ROUND(E41*G41,2)</f>
        <v>0</v>
      </c>
      <c r="I41" s="44">
        <f>ROUNDDOWN(H41*90%,2)</f>
        <v>0</v>
      </c>
      <c r="J41" s="46"/>
    </row>
    <row r="42" spans="1:10" x14ac:dyDescent="0.2">
      <c r="A42" s="40">
        <v>2</v>
      </c>
      <c r="B42" s="62"/>
      <c r="C42" s="63" t="e">
        <f>VLOOKUP(B42,Data!$G$1:$H$5,2,TRUE)</f>
        <v>#N/A</v>
      </c>
      <c r="D42" s="43"/>
      <c r="E42" s="44"/>
      <c r="F42" s="44"/>
      <c r="G42" s="44"/>
      <c r="H42" s="45">
        <f t="shared" ref="H42:H44" si="2">ROUND(E42*G42,2)</f>
        <v>0</v>
      </c>
      <c r="I42" s="44">
        <f>ROUNDDOWN(H42*90%,2)</f>
        <v>0</v>
      </c>
      <c r="J42" s="46"/>
    </row>
    <row r="43" spans="1:10" x14ac:dyDescent="0.2">
      <c r="A43" s="40">
        <v>3</v>
      </c>
      <c r="B43" s="62"/>
      <c r="C43" s="63" t="e">
        <f>VLOOKUP(B43,Data!$G$1:$H$5,2,TRUE)</f>
        <v>#N/A</v>
      </c>
      <c r="D43" s="43"/>
      <c r="E43" s="44"/>
      <c r="F43" s="44"/>
      <c r="G43" s="44"/>
      <c r="H43" s="45">
        <v>0</v>
      </c>
      <c r="I43" s="44">
        <v>0</v>
      </c>
      <c r="J43" s="46"/>
    </row>
    <row r="44" spans="1:10" x14ac:dyDescent="0.2">
      <c r="A44" s="40">
        <v>4</v>
      </c>
      <c r="B44" s="62"/>
      <c r="C44" s="63" t="e">
        <f>VLOOKUP(B44,Data!$G$1:$H$5,2,TRUE)</f>
        <v>#N/A</v>
      </c>
      <c r="D44" s="43"/>
      <c r="E44" s="44"/>
      <c r="F44" s="44"/>
      <c r="G44" s="44"/>
      <c r="H44" s="45">
        <f t="shared" si="2"/>
        <v>0</v>
      </c>
      <c r="I44" s="44">
        <f t="shared" ref="I44" si="3">ROUNDDOWN(H44*90%,2)</f>
        <v>0</v>
      </c>
      <c r="J44" s="46"/>
    </row>
    <row r="45" spans="1:10" outlineLevel="1" x14ac:dyDescent="0.2">
      <c r="A45" s="22"/>
      <c r="B45" s="9" t="s">
        <v>53</v>
      </c>
      <c r="C45" s="10"/>
      <c r="D45" s="18"/>
      <c r="E45" s="18"/>
      <c r="F45" s="18"/>
      <c r="G45" s="18"/>
      <c r="H45" s="13">
        <f>SUMIF(B41:B44,"=50X",H41:H44)+SUMIF(B41:B44,"=51X",H41:H44)+SUMIF(B41:B44,"=52X",H41:H44)</f>
        <v>0</v>
      </c>
      <c r="I45" s="13">
        <f>SUMIF(B41:B44,"=50X",I41:I44)+SUMIF(B41:B44,"=51X",I41:I44)+SUMIF(B41:B44,"=52X",I41:I44)</f>
        <v>0</v>
      </c>
      <c r="J45" s="12"/>
    </row>
    <row r="46" spans="1:10" s="18" customFormat="1" x14ac:dyDescent="0.2">
      <c r="B46" s="22"/>
    </row>
    <row r="47" spans="1:10" s="18" customFormat="1" ht="51.75" customHeight="1" x14ac:dyDescent="0.2">
      <c r="B47" s="22"/>
      <c r="H47" s="36" t="str">
        <f>IFERROR(H45/(H36+H45),"-")</f>
        <v>-</v>
      </c>
      <c r="I47" s="85"/>
    </row>
    <row r="48" spans="1:10" s="18" customFormat="1" x14ac:dyDescent="0.2">
      <c r="B48" s="22"/>
    </row>
    <row r="49" spans="1:10" x14ac:dyDescent="0.2">
      <c r="A49" s="18"/>
      <c r="B49" s="37" t="s">
        <v>55</v>
      </c>
      <c r="C49" s="11"/>
      <c r="D49" s="18"/>
      <c r="E49" s="18"/>
      <c r="F49" s="18"/>
      <c r="G49" s="18"/>
      <c r="H49" s="13">
        <f>H45+H36</f>
        <v>0</v>
      </c>
      <c r="I49" s="13">
        <f>I45+I36</f>
        <v>0</v>
      </c>
      <c r="J49" s="18"/>
    </row>
    <row r="50" spans="1:10" s="18" customFormat="1" x14ac:dyDescent="0.2">
      <c r="B50" s="22"/>
    </row>
    <row r="51" spans="1:10" s="18" customFormat="1" x14ac:dyDescent="0.2">
      <c r="B51" s="22"/>
    </row>
    <row r="52" spans="1:10" s="18" customFormat="1" x14ac:dyDescent="0.2">
      <c r="B52" s="22"/>
    </row>
    <row r="53" spans="1:10" s="18" customFormat="1" x14ac:dyDescent="0.2">
      <c r="B53" s="22"/>
    </row>
    <row r="54" spans="1:10" s="18" customFormat="1" x14ac:dyDescent="0.2">
      <c r="B54" s="22"/>
    </row>
    <row r="55" spans="1:10" s="18" customFormat="1" x14ac:dyDescent="0.2">
      <c r="B55" s="23"/>
      <c r="C55" s="23"/>
      <c r="D55" s="23"/>
      <c r="E55" s="23"/>
      <c r="F55" s="23"/>
      <c r="G55" s="24" t="s">
        <v>30</v>
      </c>
      <c r="H55" s="25"/>
      <c r="I55" s="24" t="s">
        <v>30</v>
      </c>
      <c r="J55" s="23"/>
    </row>
    <row r="56" spans="1:10" s="18" customFormat="1" ht="15.75" x14ac:dyDescent="0.25">
      <c r="A56" s="23" t="s">
        <v>27</v>
      </c>
      <c r="B56" s="23"/>
      <c r="C56" s="23"/>
      <c r="D56" s="23"/>
      <c r="E56" s="23"/>
      <c r="F56" s="23"/>
      <c r="G56" s="26" t="s">
        <v>29</v>
      </c>
      <c r="H56" s="27"/>
      <c r="I56" s="26" t="s">
        <v>63</v>
      </c>
      <c r="J56" s="23"/>
    </row>
    <row r="57" spans="1:10" s="18" customFormat="1" x14ac:dyDescent="0.2">
      <c r="A57" s="23" t="s">
        <v>68</v>
      </c>
      <c r="B57" s="23"/>
      <c r="C57" s="23"/>
      <c r="D57" s="23"/>
      <c r="E57" s="23"/>
      <c r="F57" s="23"/>
      <c r="G57" s="28" t="s">
        <v>31</v>
      </c>
      <c r="H57" s="29"/>
      <c r="I57" s="28" t="s">
        <v>32</v>
      </c>
      <c r="J57" s="23"/>
    </row>
    <row r="58" spans="1:10" s="18" customFormat="1" x14ac:dyDescent="0.2">
      <c r="A58" s="23" t="s">
        <v>69</v>
      </c>
      <c r="B58" s="23"/>
      <c r="C58" s="23"/>
      <c r="D58" s="23"/>
      <c r="E58" s="23"/>
      <c r="F58" s="23"/>
      <c r="G58" s="23"/>
      <c r="H58" s="23"/>
      <c r="I58" s="23"/>
      <c r="J58" s="23"/>
    </row>
    <row r="59" spans="1:10" s="18" customFormat="1" ht="31.5" customHeight="1" x14ac:dyDescent="0.2">
      <c r="A59" s="70" t="s">
        <v>70</v>
      </c>
      <c r="B59" s="70"/>
      <c r="C59" s="70"/>
      <c r="D59" s="70"/>
      <c r="E59" s="70"/>
      <c r="F59" s="70"/>
      <c r="G59" s="70"/>
      <c r="H59" s="70"/>
      <c r="I59" s="70"/>
      <c r="J59" s="70"/>
    </row>
    <row r="60" spans="1:10" s="18" customFormat="1" ht="26.25" customHeight="1" x14ac:dyDescent="0.2">
      <c r="A60" s="64" t="s">
        <v>71</v>
      </c>
      <c r="B60" s="64"/>
      <c r="C60" s="64"/>
      <c r="D60" s="64"/>
      <c r="E60" s="64"/>
      <c r="F60" s="64"/>
      <c r="G60" s="64"/>
      <c r="H60" s="64"/>
      <c r="I60" s="64"/>
      <c r="J60" s="64"/>
    </row>
  </sheetData>
  <dataConsolidate/>
  <mergeCells count="16">
    <mergeCell ref="A60:J60"/>
    <mergeCell ref="A4:B4"/>
    <mergeCell ref="A2:B2"/>
    <mergeCell ref="A3:B3"/>
    <mergeCell ref="C3:J3"/>
    <mergeCell ref="A59:J59"/>
    <mergeCell ref="A9:B9"/>
    <mergeCell ref="C6:J6"/>
    <mergeCell ref="A5:B5"/>
    <mergeCell ref="A6:B6"/>
    <mergeCell ref="A8:B8"/>
    <mergeCell ref="C4:J4"/>
    <mergeCell ref="C5:J5"/>
    <mergeCell ref="A7:B7"/>
    <mergeCell ref="C7:J7"/>
    <mergeCell ref="C9:F9"/>
  </mergeCells>
  <conditionalFormatting sqref="H47">
    <cfRule type="cellIs" dxfId="0" priority="1" operator="greaterThan">
      <formula>0.1</formula>
    </cfRule>
  </conditionalFormatting>
  <dataValidations count="2">
    <dataValidation allowBlank="1" sqref="C1 C61:C1048576 C5:C40 C45:C58"/>
    <dataValidation type="list" allowBlank="1" showInputMessage="1" showErrorMessage="1" sqref="F14:F33">
      <formula1>jednotky</formula1>
    </dataValidation>
  </dataValidations>
  <pageMargins left="0.23622047244094491" right="0.23622047244094491" top="0.23057432432432431" bottom="0.74803149606299213" header="0.31496062992125984" footer="0.31496062992125984"/>
  <pageSetup paperSize="9" scale="42"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Data!$A$17:$A$24</xm:f>
          </x14:formula1>
          <xm:sqref>C4:J4</xm:sqref>
        </x14:dataValidation>
        <x14:dataValidation type="list" allowBlank="1" showInputMessage="1" showErrorMessage="1">
          <x14:formula1>
            <xm:f>Data!$A$1:$A$6</xm:f>
          </x14:formula1>
          <xm:sqref>B14:B33</xm:sqref>
        </x14:dataValidation>
        <x14:dataValidation type="list" allowBlank="1" showInputMessage="1" showErrorMessage="1">
          <x14:formula1>
            <xm:f>Data!$G$1:$G$4</xm:f>
          </x14:formula1>
          <xm:sqref>B41:B44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5" zoomScaleNormal="115" workbookViewId="0">
      <selection activeCell="H4" sqref="H4"/>
    </sheetView>
  </sheetViews>
  <sheetFormatPr defaultRowHeight="15" x14ac:dyDescent="0.25"/>
  <cols>
    <col min="1" max="1" width="21.140625" customWidth="1"/>
    <col min="2" max="2" width="20.5703125" customWidth="1"/>
    <col min="8" max="8" width="17.28515625" customWidth="1"/>
  </cols>
  <sheetData>
    <row r="1" spans="1:8" ht="33.75" x14ac:dyDescent="0.25">
      <c r="A1" s="30" t="s">
        <v>41</v>
      </c>
      <c r="B1" s="31" t="s">
        <v>44</v>
      </c>
      <c r="C1" s="32" t="s">
        <v>45</v>
      </c>
      <c r="E1" t="s">
        <v>56</v>
      </c>
      <c r="G1" s="55" t="s">
        <v>64</v>
      </c>
      <c r="H1" s="56" t="s">
        <v>65</v>
      </c>
    </row>
    <row r="2" spans="1:8" x14ac:dyDescent="0.25">
      <c r="A2" s="30" t="s">
        <v>42</v>
      </c>
      <c r="B2" s="31" t="s">
        <v>44</v>
      </c>
      <c r="C2" s="32" t="s">
        <v>75</v>
      </c>
      <c r="E2" t="s">
        <v>57</v>
      </c>
      <c r="G2" s="57" t="s">
        <v>13</v>
      </c>
      <c r="H2" s="58" t="s">
        <v>10</v>
      </c>
    </row>
    <row r="3" spans="1:8" ht="33.75" x14ac:dyDescent="0.25">
      <c r="A3" s="30" t="s">
        <v>43</v>
      </c>
      <c r="B3" s="31" t="s">
        <v>44</v>
      </c>
      <c r="C3" s="32" t="s">
        <v>46</v>
      </c>
      <c r="E3" t="s">
        <v>59</v>
      </c>
      <c r="G3" s="57" t="s">
        <v>14</v>
      </c>
      <c r="H3" s="59" t="str">
        <f>VLOOKUP(G3,Data!$A$1:$C$6,3,TRUE)</f>
        <v>Služby</v>
      </c>
    </row>
    <row r="4" spans="1:8" ht="23.25" thickBot="1" x14ac:dyDescent="0.3">
      <c r="A4" s="30" t="s">
        <v>13</v>
      </c>
      <c r="B4" s="31" t="s">
        <v>6</v>
      </c>
      <c r="C4" s="32" t="s">
        <v>10</v>
      </c>
      <c r="E4" t="s">
        <v>58</v>
      </c>
      <c r="G4" s="60" t="s">
        <v>15</v>
      </c>
      <c r="H4" s="61" t="str">
        <f>VLOOKUP(G4,Data!$A$1:$C$6,3,TRUE)</f>
        <v>Osobné výdavky</v>
      </c>
    </row>
    <row r="5" spans="1:8" x14ac:dyDescent="0.25">
      <c r="A5" s="30" t="s">
        <v>14</v>
      </c>
      <c r="B5" s="31" t="s">
        <v>6</v>
      </c>
      <c r="C5" s="32" t="s">
        <v>11</v>
      </c>
      <c r="E5" t="s">
        <v>60</v>
      </c>
    </row>
    <row r="6" spans="1:8" ht="22.5" x14ac:dyDescent="0.25">
      <c r="A6" s="30" t="s">
        <v>15</v>
      </c>
      <c r="B6" s="31" t="s">
        <v>6</v>
      </c>
      <c r="C6" s="33" t="s">
        <v>12</v>
      </c>
    </row>
    <row r="7" spans="1:8" x14ac:dyDescent="0.25">
      <c r="A7" s="1"/>
      <c r="B7" s="2"/>
    </row>
    <row r="8" spans="1:8" x14ac:dyDescent="0.25">
      <c r="A8" s="7" t="s">
        <v>23</v>
      </c>
    </row>
    <row r="9" spans="1:8" x14ac:dyDescent="0.25">
      <c r="A9" s="5" t="s">
        <v>17</v>
      </c>
    </row>
    <row r="10" spans="1:8" x14ac:dyDescent="0.25">
      <c r="A10" s="5" t="s">
        <v>18</v>
      </c>
    </row>
    <row r="11" spans="1:8" x14ac:dyDescent="0.25">
      <c r="A11" s="5" t="s">
        <v>19</v>
      </c>
    </row>
    <row r="12" spans="1:8" x14ac:dyDescent="0.25">
      <c r="A12" s="5" t="s">
        <v>20</v>
      </c>
    </row>
    <row r="13" spans="1:8" x14ac:dyDescent="0.25">
      <c r="A13" s="5" t="s">
        <v>21</v>
      </c>
    </row>
    <row r="14" spans="1:8" x14ac:dyDescent="0.25">
      <c r="A14" s="5" t="s">
        <v>22</v>
      </c>
    </row>
    <row r="15" spans="1:8" s="15" customFormat="1" x14ac:dyDescent="0.25">
      <c r="A15" s="14"/>
    </row>
    <row r="16" spans="1:8" x14ac:dyDescent="0.25">
      <c r="A16" s="16" t="s">
        <v>25</v>
      </c>
    </row>
    <row r="17" spans="1:2" ht="144.75" customHeight="1" x14ac:dyDescent="0.25">
      <c r="A17" s="5" t="s">
        <v>33</v>
      </c>
      <c r="B17" s="17"/>
    </row>
    <row r="18" spans="1:2" ht="67.5" x14ac:dyDescent="0.25">
      <c r="A18" s="5" t="s">
        <v>34</v>
      </c>
      <c r="B18" s="17"/>
    </row>
    <row r="19" spans="1:2" ht="22.5" x14ac:dyDescent="0.25">
      <c r="A19" s="5" t="s">
        <v>35</v>
      </c>
      <c r="B19" s="17"/>
    </row>
    <row r="20" spans="1:2" ht="75" customHeight="1" x14ac:dyDescent="0.25">
      <c r="A20" s="5" t="s">
        <v>36</v>
      </c>
      <c r="B20" s="17"/>
    </row>
    <row r="21" spans="1:2" ht="45" x14ac:dyDescent="0.25">
      <c r="A21" s="5" t="s">
        <v>37</v>
      </c>
      <c r="B21" s="17"/>
    </row>
    <row r="22" spans="1:2" ht="101.25" x14ac:dyDescent="0.25">
      <c r="A22" s="5" t="s">
        <v>38</v>
      </c>
      <c r="B22" s="17"/>
    </row>
    <row r="23" spans="1:2" ht="56.25" x14ac:dyDescent="0.25">
      <c r="A23" s="5" t="s">
        <v>39</v>
      </c>
      <c r="B23" s="17"/>
    </row>
    <row r="24" spans="1:2" ht="22.5" x14ac:dyDescent="0.25">
      <c r="A24" s="5" t="s">
        <v>40</v>
      </c>
      <c r="B24" s="17"/>
    </row>
    <row r="26" spans="1:2" ht="15.75" x14ac:dyDescent="0.25">
      <c r="B26" s="17"/>
    </row>
    <row r="28" spans="1:2" ht="15.75" x14ac:dyDescent="0.25">
      <c r="B28" s="17"/>
    </row>
    <row r="30" spans="1:2" ht="15.75" x14ac:dyDescent="0.25">
      <c r="B3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Aktivita </vt:lpstr>
      <vt:lpstr>Hárok1</vt:lpstr>
      <vt:lpstr>Data</vt:lpstr>
      <vt:lpstr>jednotky</vt:lpstr>
      <vt:lpstr>'Aktivita '!Názvy_tlače</vt:lpstr>
      <vt:lpstr>'Aktivita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2018-03-09T05:48:25Z</dcterms:created>
  <dcterms:modified xsi:type="dcterms:W3CDTF">2021-08-10T11:26:19Z</dcterms:modified>
  <cp:contentStatus/>
</cp:coreProperties>
</file>